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jon/Downloads/"/>
    </mc:Choice>
  </mc:AlternateContent>
  <xr:revisionPtr revIDLastSave="0" documentId="13_ncr:1_{472F6C61-05F4-7D4E-ACBF-080120ECEA32}" xr6:coauthVersionLast="47" xr6:coauthVersionMax="47" xr10:uidLastSave="{00000000-0000-0000-0000-000000000000}"/>
  <bookViews>
    <workbookView xWindow="26440" yWindow="500" windowWidth="24740" windowHeight="2830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8" i="1" s="1"/>
  <c r="B19" i="1" s="1"/>
  <c r="B28" i="1"/>
  <c r="B12" i="1"/>
  <c r="B5" i="1"/>
  <c r="B4" i="1"/>
  <c r="B16" i="1" s="1"/>
  <c r="B21" i="1" s="1"/>
  <c r="B22" i="1" s="1"/>
  <c r="B3" i="1"/>
  <c r="B2" i="1"/>
</calcChain>
</file>

<file path=xl/sharedStrings.xml><?xml version="1.0" encoding="utf-8"?>
<sst xmlns="http://schemas.openxmlformats.org/spreadsheetml/2006/main" count="22" uniqueCount="22">
  <si>
    <t>Employee Contribution: Normal Pre-Tax Deferral</t>
  </si>
  <si>
    <t>Employee Contribution: Roth</t>
  </si>
  <si>
    <t>Employee Contribution: After-Tax</t>
  </si>
  <si>
    <t>Employer Contribution (match)</t>
  </si>
  <si>
    <t>Employee Contribution Limit of Pre-Tax + Roth</t>
  </si>
  <si>
    <t>Combined Total Limit (all contribution)</t>
  </si>
  <si>
    <t>Current Salary</t>
  </si>
  <si>
    <t>Remaining pay cycles this year</t>
  </si>
  <si>
    <t>Total Pay Cycles</t>
  </si>
  <si>
    <t>Salary bi-monthly pay (pre-tax)</t>
  </si>
  <si>
    <t>Remaining to maximize Employee Contributions (Pre-tax + Roth)</t>
  </si>
  <si>
    <t>Remaining to Max Employer Contribution Match</t>
  </si>
  <si>
    <t>Remaining to max Total contributions (assuming maxed employer match)</t>
  </si>
  <si>
    <t>Target (Pre-Tax + Roth) Bi-Monthly Contribution Amount</t>
  </si>
  <si>
    <t>Target % (Pre-Tax+Roth) of bi-monthly salary to max</t>
  </si>
  <si>
    <t>Max After-Tax bi-monthly contrib. to hit Combined Total Limit</t>
  </si>
  <si>
    <t>Max Target % of bi-monthly salary to hit Combined Total Limit</t>
  </si>
  <si>
    <t>[Set these targets yourself based on the red rows above]</t>
  </si>
  <si>
    <t>New Target for Pre-Tax</t>
  </si>
  <si>
    <t>New Target for Roth</t>
  </si>
  <si>
    <t>New Target for After-Tax</t>
  </si>
  <si>
    <t>TOTAL %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</si>
</sst>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0"/>
      <color indexed="8"/>
      <name val="Helvetica Neue"/>
    </font>
    <font>
      <b/>
      <sz val="10"/>
      <color indexed="8"/>
      <name val="Helvetica Neue"/>
    </font>
    <font>
      <b/>
      <sz val="10"/>
      <color indexed="15"/>
      <name val="Helvetica Neue"/>
    </font>
    <font>
      <b/>
      <sz val="12"/>
      <color indexed="17"/>
      <name val="Helvetica Neue"/>
    </font>
    <font>
      <b/>
      <sz val="12"/>
      <color indexed="8"/>
      <name val="Helvetica Neue"/>
    </font>
    <font>
      <b/>
      <sz val="16"/>
      <color indexed="8"/>
      <name val="Helvetica Neue"/>
    </font>
    <font>
      <b/>
      <sz val="10"/>
      <color indexed="22"/>
      <name val="Helvetica Neue"/>
    </font>
    <font>
      <b/>
      <sz val="10"/>
      <color indexed="24"/>
      <name val="Helvetica Neue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3"/>
        <bgColor auto="1"/>
      </patternFill>
    </fill>
  </fills>
  <borders count="5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n">
        <color indexed="10"/>
      </right>
      <top style="medium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5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1" fillId="2" borderId="1" xfId="0" applyNumberFormat="1" applyFont="1" applyFill="1" applyBorder="1">
      <alignment vertical="top" wrapText="1"/>
    </xf>
    <xf numFmtId="4" fontId="0" fillId="3" borderId="2" xfId="0" applyNumberFormat="1" applyFill="1" applyBorder="1">
      <alignment vertical="top" wrapText="1"/>
    </xf>
    <xf numFmtId="4" fontId="0" fillId="4" borderId="2" xfId="0" applyNumberFormat="1" applyFill="1" applyBorder="1">
      <alignment vertical="top" wrapText="1"/>
    </xf>
    <xf numFmtId="0" fontId="0" fillId="3" borderId="2" xfId="0" applyNumberFormat="1" applyFill="1" applyBorder="1">
      <alignment vertical="top" wrapText="1"/>
    </xf>
    <xf numFmtId="0" fontId="1" fillId="0" borderId="1" xfId="0" applyFont="1" applyBorder="1">
      <alignment vertical="top" wrapText="1"/>
    </xf>
    <xf numFmtId="3" fontId="1" fillId="0" borderId="2" xfId="0" applyNumberFormat="1" applyFont="1" applyBorder="1">
      <alignment vertical="top" wrapText="1"/>
    </xf>
    <xf numFmtId="3" fontId="1" fillId="5" borderId="2" xfId="0" applyNumberFormat="1" applyFont="1" applyFill="1" applyBorder="1">
      <alignment vertical="top" wrapText="1"/>
    </xf>
    <xf numFmtId="4" fontId="1" fillId="5" borderId="2" xfId="0" applyNumberFormat="1" applyFont="1" applyFill="1" applyBorder="1">
      <alignment vertical="top" wrapText="1"/>
    </xf>
    <xf numFmtId="0" fontId="1" fillId="0" borderId="2" xfId="0" applyFont="1" applyBorder="1">
      <alignment vertical="top" wrapText="1"/>
    </xf>
    <xf numFmtId="4" fontId="2" fillId="6" borderId="2" xfId="0" applyNumberFormat="1" applyFont="1" applyFill="1" applyBorder="1">
      <alignment vertical="top" wrapText="1"/>
    </xf>
    <xf numFmtId="0" fontId="0" fillId="0" borderId="2" xfId="0" applyBorder="1">
      <alignment vertical="top" wrapText="1"/>
    </xf>
    <xf numFmtId="49" fontId="3" fillId="7" borderId="1" xfId="0" applyNumberFormat="1" applyFont="1" applyFill="1" applyBorder="1">
      <alignment vertical="top" wrapText="1"/>
    </xf>
    <xf numFmtId="0" fontId="4" fillId="5" borderId="2" xfId="0" applyNumberFormat="1" applyFont="1" applyFill="1" applyBorder="1">
      <alignment vertical="top" wrapText="1"/>
    </xf>
    <xf numFmtId="10" fontId="5" fillId="8" borderId="2" xfId="0" applyNumberFormat="1" applyFont="1" applyFill="1" applyBorder="1">
      <alignment vertical="top" wrapText="1"/>
    </xf>
    <xf numFmtId="0" fontId="1" fillId="9" borderId="1" xfId="0" applyFont="1" applyFill="1" applyBorder="1">
      <alignment vertical="top" wrapText="1"/>
    </xf>
    <xf numFmtId="0" fontId="0" fillId="9" borderId="2" xfId="0" applyFill="1" applyBorder="1">
      <alignment vertical="top" wrapText="1"/>
    </xf>
    <xf numFmtId="9" fontId="5" fillId="8" borderId="2" xfId="0" applyNumberFormat="1" applyFont="1" applyFill="1" applyBorder="1">
      <alignment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10" borderId="1" xfId="0" applyNumberFormat="1" applyFont="1" applyFill="1" applyBorder="1">
      <alignment vertical="top" wrapText="1"/>
    </xf>
    <xf numFmtId="9" fontId="6" fillId="11" borderId="2" xfId="0" applyNumberFormat="1" applyFont="1" applyFill="1" applyBorder="1">
      <alignment vertical="top" wrapText="1"/>
    </xf>
    <xf numFmtId="9" fontId="1" fillId="11" borderId="2" xfId="0" applyNumberFormat="1" applyFont="1" applyFill="1" applyBorder="1">
      <alignment vertical="top" wrapText="1"/>
    </xf>
    <xf numFmtId="164" fontId="1" fillId="11" borderId="3" xfId="0" applyNumberFormat="1" applyFont="1" applyFill="1" applyBorder="1">
      <alignment vertical="top" wrapText="1"/>
    </xf>
    <xf numFmtId="9" fontId="7" fillId="0" borderId="4" xfId="0" applyNumberFormat="1" applyFont="1" applyBorder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BDBDB"/>
      <rgbColor rgb="FFA5A5A5"/>
      <rgbColor rgb="FF3F3F3F"/>
      <rgbColor rgb="FFFFF056"/>
      <rgbColor rgb="FFFDAD00"/>
      <rgbColor rgb="FF56C1FE"/>
      <rgbColor rgb="FFD5D5D5"/>
      <rgbColor rgb="FF960D52"/>
      <rgbColor rgb="FFB41700"/>
      <rgbColor rgb="FFFF968C"/>
      <rgbColor rgb="FFFE634D"/>
      <rgbColor rgb="FFFEFFFE"/>
      <rgbColor rgb="FF00AB8E"/>
      <rgbColor rgb="FFFF2600"/>
      <rgbColor rgb="FF72FCE9"/>
      <rgbColor rgb="FFED220B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613181</xdr:colOff>
      <xdr:row>1</xdr:row>
      <xdr:rowOff>67891</xdr:rowOff>
    </xdr:to>
    <xdr:sp macro="" textlink="">
      <xdr:nvSpPr>
        <xdr:cNvPr id="2" name="INSTRUCTIONS:…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-19051" y="-223811"/>
          <a:ext cx="6391683" cy="1514422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INSTRUCTIONS: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endParaRPr sz="1100" b="0" i="0" u="none" strike="noStrike" cap="none" spc="0" baseline="0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228600" marR="0" indent="-22860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00000"/>
            <a:buFontTx/>
            <a:buAutoNum type="arabicPeriod"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Update cells in yellow from Brokerage</a:t>
          </a:r>
        </a:p>
        <a:p>
          <a:pPr marL="228600" marR="0" indent="-22860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00000"/>
            <a:buFontTx/>
            <a:buAutoNum type="arabicPeriod"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Verify numbers in blue to double check</a:t>
          </a:r>
        </a:p>
        <a:p>
          <a:pPr marL="228600" marR="0" indent="-22860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00000"/>
            <a:buFontTx/>
            <a:buAutoNum type="arabicPeriod"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Update Contributions to match Target bi-monthly % of salary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endParaRPr sz="1100" b="0" i="0" u="none" strike="noStrike" cap="none" spc="0" baseline="0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!! 401k Pre-Tax should always be at least minimum to meet the employer match. Throw the rest into Roth</a:t>
          </a:r>
        </a:p>
      </xdr:txBody>
    </xdr:sp>
    <xdr:clientData/>
  </xdr:twoCellAnchor>
  <xdr:twoCellAnchor>
    <xdr:from>
      <xdr:col>2</xdr:col>
      <xdr:colOff>93602</xdr:colOff>
      <xdr:row>21</xdr:row>
      <xdr:rowOff>13546</xdr:rowOff>
    </xdr:from>
    <xdr:to>
      <xdr:col>7</xdr:col>
      <xdr:colOff>265078</xdr:colOff>
      <xdr:row>28</xdr:row>
      <xdr:rowOff>33178</xdr:rowOff>
    </xdr:to>
    <xdr:sp macro="" textlink="">
      <xdr:nvSpPr>
        <xdr:cNvPr id="3" name="EMPLOYER MATCH PLAN:…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872102" y="6676601"/>
          <a:ext cx="6394477" cy="190875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EMPLOYER MATCH PLAN: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endParaRPr sz="1100" b="0" i="0" u="none" strike="noStrike" cap="none" spc="0" baseline="0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Employer makes matching contributions of $1 for every $1 you contribute (on a pre-tax and/or Roth (after-tax) basis) of the first </a:t>
          </a:r>
          <a:r>
            <a:rPr sz="1100" b="1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3 percent </a:t>
          </a: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of your eligible pay. Employer makes matching contributions of $.50 for every $1 on the next</a:t>
          </a:r>
          <a:r>
            <a:rPr sz="1100" b="1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2 percent</a:t>
          </a: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of your eligible pay that you contribute on a pre-tax and/or Roth (after-tax) basis to the Employer 401(k) Plan. Contributions above 5 percent of your eligible pay, as well as Catch-Up Contributions, are not matched by Employer.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endParaRPr sz="1100" b="0" i="0" u="none" strike="noStrike" cap="none" spc="0" baseline="0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1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1" i="0" u="none" strike="noStrike" cap="none" spc="0" baseline="0">
              <a:solidFill>
                <a:srgbClr val="FF2600"/>
              </a:solidFill>
              <a:uFillTx/>
              <a:latin typeface="+mn-lt"/>
              <a:ea typeface="+mn-ea"/>
              <a:cs typeface="+mn-cs"/>
              <a:sym typeface="Helvetica Neue"/>
            </a:rPr>
            <a:t>5%</a:t>
          </a:r>
          <a:r>
            <a:rPr sz="1100" b="1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is Minimum Pre-Tax or Roth Contribution to Max the Match</a:t>
          </a: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[3% + (0.5*2%) = 5% to equal a 4% match] </a:t>
          </a:r>
        </a:p>
      </xdr:txBody>
    </xdr:sp>
    <xdr:clientData/>
  </xdr:twoCellAnchor>
  <xdr:twoCellAnchor>
    <xdr:from>
      <xdr:col>1</xdr:col>
      <xdr:colOff>1220381</xdr:colOff>
      <xdr:row>5</xdr:row>
      <xdr:rowOff>139629</xdr:rowOff>
    </xdr:from>
    <xdr:to>
      <xdr:col>6</xdr:col>
      <xdr:colOff>1204519</xdr:colOff>
      <xdr:row>6</xdr:row>
      <xdr:rowOff>172595</xdr:rowOff>
    </xdr:to>
    <xdr:sp macro="" textlink="">
      <xdr:nvSpPr>
        <xdr:cNvPr id="4" name="Limits as of 2023: https://www.fidelity.com/learning-center/smart-money/401k-contribution-limit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54281" y="2604699"/>
          <a:ext cx="6207139" cy="287602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Limits as of 2023: https://www.fidelity.com/learning-center/smart-money/401k-contribution-limits</a:t>
          </a:r>
        </a:p>
      </xdr:txBody>
    </xdr:sp>
    <xdr:clientData/>
  </xdr:twoCellAnchor>
  <xdr:twoCellAnchor>
    <xdr:from>
      <xdr:col>2</xdr:col>
      <xdr:colOff>93602</xdr:colOff>
      <xdr:row>9</xdr:row>
      <xdr:rowOff>226903</xdr:rowOff>
    </xdr:from>
    <xdr:to>
      <xdr:col>4</xdr:col>
      <xdr:colOff>95799</xdr:colOff>
      <xdr:row>11</xdr:row>
      <xdr:rowOff>180495</xdr:rowOff>
    </xdr:to>
    <xdr:sp macro="" textlink="">
      <xdr:nvSpPr>
        <xdr:cNvPr id="5" name="I am paid bi-weekly (twice per month)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872102" y="3710513"/>
          <a:ext cx="2491398" cy="46286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I am paid bi-weekly (twice per month)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8"/>
  <sheetViews>
    <sheetView showGridLines="0" tabSelected="1" workbookViewId="0">
      <pane xSplit="1" topLeftCell="B1" activePane="topRight" state="frozen"/>
      <selection pane="topRight" activeCell="A13" sqref="A13"/>
    </sheetView>
  </sheetViews>
  <sheetFormatPr baseColWidth="10" defaultColWidth="16.33203125" defaultRowHeight="20" customHeight="1" x14ac:dyDescent="0.15"/>
  <cols>
    <col min="1" max="1" width="59.5" style="1" customWidth="1"/>
    <col min="2" max="3" width="16.33203125" style="1" customWidth="1"/>
    <col min="4" max="16384" width="16.33203125" style="1"/>
  </cols>
  <sheetData>
    <row r="1" spans="1:2" ht="114" customHeight="1" x14ac:dyDescent="0.15"/>
    <row r="2" spans="1:2" ht="20" customHeight="1" x14ac:dyDescent="0.15">
      <c r="A2" s="2" t="s">
        <v>0</v>
      </c>
      <c r="B2" s="3">
        <f>7977.12+260.69</f>
        <v>8237.81</v>
      </c>
    </row>
    <row r="3" spans="1:2" ht="20" customHeight="1" x14ac:dyDescent="0.15">
      <c r="A3" s="2" t="s">
        <v>1</v>
      </c>
      <c r="B3" s="3">
        <f>8029.26+364.96</f>
        <v>8394.2199999999993</v>
      </c>
    </row>
    <row r="4" spans="1:2" ht="20" customHeight="1" x14ac:dyDescent="0.15">
      <c r="A4" s="2" t="s">
        <v>2</v>
      </c>
      <c r="B4" s="3">
        <f>1668.42+677.79</f>
        <v>2346.21</v>
      </c>
    </row>
    <row r="5" spans="1:2" ht="20" customHeight="1" x14ac:dyDescent="0.15">
      <c r="A5" s="2" t="s">
        <v>3</v>
      </c>
      <c r="B5" s="3">
        <f>3128.25+208.55</f>
        <v>3336.8</v>
      </c>
    </row>
    <row r="6" spans="1:2" ht="20" customHeight="1" x14ac:dyDescent="0.15">
      <c r="A6" s="2" t="s">
        <v>4</v>
      </c>
      <c r="B6" s="4">
        <v>22500</v>
      </c>
    </row>
    <row r="7" spans="1:2" ht="20" customHeight="1" x14ac:dyDescent="0.15">
      <c r="A7" s="2" t="s">
        <v>5</v>
      </c>
      <c r="B7" s="4">
        <v>66000</v>
      </c>
    </row>
    <row r="8" spans="1:2" ht="20" customHeight="1" x14ac:dyDescent="0.15">
      <c r="A8" s="2" t="s">
        <v>6</v>
      </c>
      <c r="B8" s="4">
        <v>125130.742</v>
      </c>
    </row>
    <row r="9" spans="1:2" ht="20" customHeight="1" x14ac:dyDescent="0.15">
      <c r="A9" s="2" t="s">
        <v>7</v>
      </c>
      <c r="B9" s="5">
        <v>8</v>
      </c>
    </row>
    <row r="10" spans="1:2" ht="20" customHeight="1" x14ac:dyDescent="0.15">
      <c r="A10" s="6"/>
      <c r="B10" s="7"/>
    </row>
    <row r="11" spans="1:2" ht="20" customHeight="1" x14ac:dyDescent="0.15">
      <c r="A11" s="2" t="s">
        <v>8</v>
      </c>
      <c r="B11" s="8">
        <v>24</v>
      </c>
    </row>
    <row r="12" spans="1:2" ht="20" customHeight="1" x14ac:dyDescent="0.15">
      <c r="A12" s="2" t="s">
        <v>9</v>
      </c>
      <c r="B12" s="9">
        <f>B8/24</f>
        <v>5213.7809166666666</v>
      </c>
    </row>
    <row r="13" spans="1:2" ht="20" customHeight="1" x14ac:dyDescent="0.15">
      <c r="A13" s="6"/>
      <c r="B13" s="10"/>
    </row>
    <row r="14" spans="1:2" ht="20" customHeight="1" x14ac:dyDescent="0.15">
      <c r="A14" s="2" t="s">
        <v>10</v>
      </c>
      <c r="B14" s="11">
        <f>B6-B2-B3</f>
        <v>5867.9700000000012</v>
      </c>
    </row>
    <row r="15" spans="1:2" ht="20" customHeight="1" x14ac:dyDescent="0.15">
      <c r="A15" s="2" t="s">
        <v>11</v>
      </c>
      <c r="B15" s="11"/>
    </row>
    <row r="16" spans="1:2" ht="20" customHeight="1" x14ac:dyDescent="0.15">
      <c r="A16" s="2" t="s">
        <v>12</v>
      </c>
      <c r="B16" s="11">
        <f>B7-SUM(B2:B5)</f>
        <v>43684.960000000006</v>
      </c>
    </row>
    <row r="17" spans="1:2" ht="20" customHeight="1" x14ac:dyDescent="0.15">
      <c r="A17" s="6"/>
      <c r="B17" s="12"/>
    </row>
    <row r="18" spans="1:2" ht="23" customHeight="1" x14ac:dyDescent="0.15">
      <c r="A18" s="13" t="s">
        <v>13</v>
      </c>
      <c r="B18" s="14">
        <f>B14/B9</f>
        <v>733.49625000000015</v>
      </c>
    </row>
    <row r="19" spans="1:2" ht="26.75" customHeight="1" x14ac:dyDescent="0.15">
      <c r="A19" s="13" t="s">
        <v>14</v>
      </c>
      <c r="B19" s="15">
        <f>B18/B12</f>
        <v>0.14068413340024791</v>
      </c>
    </row>
    <row r="20" spans="1:2" ht="20" customHeight="1" x14ac:dyDescent="0.15">
      <c r="A20" s="16"/>
      <c r="B20" s="17"/>
    </row>
    <row r="21" spans="1:2" ht="20" customHeight="1" x14ac:dyDescent="0.15">
      <c r="A21" s="2" t="s">
        <v>15</v>
      </c>
      <c r="B21" s="9">
        <f>B16/B9</f>
        <v>5460.6200000000008</v>
      </c>
    </row>
    <row r="22" spans="1:2" ht="26.75" customHeight="1" x14ac:dyDescent="0.15">
      <c r="A22" s="2" t="s">
        <v>16</v>
      </c>
      <c r="B22" s="18">
        <f>ROUNDUP(B21/B12,2)</f>
        <v>1.05</v>
      </c>
    </row>
    <row r="23" spans="1:2" ht="20" customHeight="1" x14ac:dyDescent="0.15">
      <c r="A23" s="6"/>
      <c r="B23" s="12"/>
    </row>
    <row r="24" spans="1:2" ht="20" customHeight="1" x14ac:dyDescent="0.15">
      <c r="A24" s="19" t="s">
        <v>17</v>
      </c>
      <c r="B24" s="12"/>
    </row>
    <row r="25" spans="1:2" ht="20" customHeight="1" x14ac:dyDescent="0.15">
      <c r="A25" s="20" t="s">
        <v>18</v>
      </c>
      <c r="B25" s="21">
        <v>7.0000000000000007E-2</v>
      </c>
    </row>
    <row r="26" spans="1:2" ht="20" customHeight="1" x14ac:dyDescent="0.15">
      <c r="A26" s="20" t="s">
        <v>19</v>
      </c>
      <c r="B26" s="22">
        <v>7.0000000000000007E-2</v>
      </c>
    </row>
    <row r="27" spans="1:2" ht="20.75" customHeight="1" x14ac:dyDescent="0.15">
      <c r="A27" s="20" t="s">
        <v>20</v>
      </c>
      <c r="B27" s="23">
        <v>0.1</v>
      </c>
    </row>
    <row r="28" spans="1:2" ht="20.75" customHeight="1" x14ac:dyDescent="0.15">
      <c r="A28" s="2" t="s">
        <v>21</v>
      </c>
      <c r="B28" s="24">
        <f>SUM(B25:B27)</f>
        <v>0.24000000000000002</v>
      </c>
    </row>
  </sheetData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Jon Mark Stacey</cp:lastModifiedBy>
  <dcterms:modified xsi:type="dcterms:W3CDTF">2023-08-30T00:51:25Z</dcterms:modified>
</cp:coreProperties>
</file>